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ironsteel-my.sharepoint.com/personal/muhrich_steel_org/Documents/Desktop/"/>
    </mc:Choice>
  </mc:AlternateContent>
  <xr:revisionPtr revIDLastSave="308" documentId="8_{D3D97D64-4C3E-4F26-8C23-5237A4100058}" xr6:coauthVersionLast="47" xr6:coauthVersionMax="47" xr10:uidLastSave="{070AD022-EAEE-45C5-9845-5A00DE945773}"/>
  <bookViews>
    <workbookView xWindow="-120" yWindow="-120" windowWidth="29040" windowHeight="16440" xr2:uid="{2B69E531-F397-43CB-9988-90F384D1FE08}"/>
  </bookViews>
  <sheets>
    <sheet name="Cost Plus" sheetId="1" r:id="rId1"/>
    <sheet name="Alt Value-Ba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E12" i="3" s="1"/>
  <c r="F12" i="3" s="1"/>
  <c r="G12" i="3" s="1"/>
  <c r="C12" i="3"/>
  <c r="G8" i="3"/>
  <c r="G4" i="3"/>
  <c r="G3" i="3" s="1"/>
  <c r="G9" i="3" s="1"/>
  <c r="F12" i="1"/>
  <c r="E12" i="1"/>
  <c r="D12" i="1"/>
  <c r="C12" i="1"/>
  <c r="F8" i="3"/>
  <c r="E8" i="3"/>
  <c r="D8" i="3"/>
  <c r="C8" i="3"/>
  <c r="B8" i="3"/>
  <c r="B11" i="1"/>
  <c r="B10" i="1"/>
  <c r="B9" i="1"/>
  <c r="G3" i="1"/>
  <c r="G4" i="1" s="1"/>
  <c r="G5" i="1" s="1"/>
  <c r="G11" i="1" s="1"/>
  <c r="F3" i="1"/>
  <c r="E3" i="1"/>
  <c r="D3" i="1"/>
  <c r="C3" i="1"/>
  <c r="B3" i="1"/>
  <c r="B4" i="1" s="1"/>
  <c r="B5" i="1" s="1"/>
  <c r="G8" i="1"/>
  <c r="F8" i="1"/>
  <c r="E8" i="1"/>
  <c r="D8" i="1"/>
  <c r="C8" i="1"/>
  <c r="B8" i="1"/>
  <c r="D10" i="1"/>
  <c r="E9" i="1"/>
  <c r="F2" i="1"/>
  <c r="D2" i="1"/>
  <c r="D4" i="1" s="1"/>
  <c r="D5" i="1" s="1"/>
  <c r="D11" i="1" s="1"/>
  <c r="E4" i="1"/>
  <c r="E5" i="1" s="1"/>
  <c r="E11" i="1" s="1"/>
  <c r="C2" i="1"/>
  <c r="C4" i="1" s="1"/>
  <c r="C5" i="1" s="1"/>
  <c r="C11" i="1" s="1"/>
  <c r="G12" i="1" l="1"/>
  <c r="G10" i="3"/>
  <c r="G11" i="3"/>
  <c r="B4" i="3"/>
  <c r="B11" i="3" s="1"/>
  <c r="F4" i="1"/>
  <c r="E10" i="1"/>
  <c r="C9" i="1"/>
  <c r="D9" i="1"/>
  <c r="G10" i="1"/>
  <c r="G9" i="1"/>
  <c r="F9" i="1"/>
  <c r="C10" i="1"/>
  <c r="B3" i="3" l="1"/>
  <c r="B9" i="3" s="1"/>
  <c r="C4" i="3"/>
  <c r="F5" i="1"/>
  <c r="F11" i="1" s="1"/>
  <c r="F10" i="1"/>
  <c r="B10" i="3" l="1"/>
  <c r="D4" i="3"/>
  <c r="C3" i="3"/>
  <c r="C11" i="3"/>
  <c r="C9" i="3" l="1"/>
  <c r="C10" i="3"/>
  <c r="D11" i="3"/>
  <c r="D3" i="3"/>
  <c r="E4" i="3"/>
  <c r="E11" i="3" s="1"/>
  <c r="E3" i="3" l="1"/>
  <c r="E9" i="3" s="1"/>
  <c r="F4" i="3"/>
  <c r="F11" i="3"/>
  <c r="D10" i="3"/>
  <c r="D9" i="3"/>
  <c r="E10" i="3" l="1"/>
  <c r="F3" i="3"/>
  <c r="F9" i="3" s="1"/>
  <c r="F10" i="3" l="1"/>
</calcChain>
</file>

<file path=xl/sharedStrings.xml><?xml version="1.0" encoding="utf-8"?>
<sst xmlns="http://schemas.openxmlformats.org/spreadsheetml/2006/main" count="43" uniqueCount="15">
  <si>
    <t>FOB</t>
  </si>
  <si>
    <t>PTC</t>
  </si>
  <si>
    <t>PTR</t>
  </si>
  <si>
    <t>Input Cost</t>
  </si>
  <si>
    <t>Supplier Margin</t>
  </si>
  <si>
    <t>Retailer Margin</t>
  </si>
  <si>
    <t>Distributor Margin</t>
  </si>
  <si>
    <t>Period 1</t>
  </si>
  <si>
    <t>Period 2</t>
  </si>
  <si>
    <t>Period 3</t>
  </si>
  <si>
    <t>Period 4</t>
  </si>
  <si>
    <t>Period 5</t>
  </si>
  <si>
    <t>Period 6</t>
  </si>
  <si>
    <t>Cases</t>
  </si>
  <si>
    <t>Elasticity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</si>
</sst>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/>
              <a:t>Consumer Price Breakdown Under Cost-Plus Pricing Strategy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'Cost Plus'!$A$8</c:f>
              <c:strCache>
                <c:ptCount val="1"/>
                <c:pt idx="0">
                  <c:v>Input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'Cost Plus'!$B$7:$G$7</c:f>
              <c:strCache>
                <c:ptCount val="6"/>
                <c:pt idx="0">
                  <c:v>Period 1</c:v>
                </c:pt>
                <c:pt idx="1">
                  <c:v>Period 2</c:v>
                </c:pt>
                <c:pt idx="2">
                  <c:v>Period 3</c:v>
                </c:pt>
                <c:pt idx="3">
                  <c:v>Period 4</c:v>
                </c:pt>
                <c:pt idx="4">
                  <c:v>Period 5</c:v>
                </c:pt>
                <c:pt idx="5">
                  <c:v>Period 6</c:v>
                </c:pt>
              </c:strCache>
            </c:strRef>
          </c:cat>
          <c:val>
            <c:numRef>
              <c:f>'Cost Plus'!$B$8:$G$8</c:f>
              <c:numCache>
                <c:formatCode>"$"#,##0.00</c:formatCode>
                <c:ptCount val="6"/>
                <c:pt idx="0">
                  <c:v>21</c:v>
                </c:pt>
                <c:pt idx="1">
                  <c:v>19</c:v>
                </c:pt>
                <c:pt idx="2">
                  <c:v>23</c:v>
                </c:pt>
                <c:pt idx="3">
                  <c:v>25</c:v>
                </c:pt>
                <c:pt idx="4">
                  <c:v>21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7-4A1D-B628-66164B095983}"/>
            </c:ext>
          </c:extLst>
        </c:ser>
        <c:ser>
          <c:idx val="1"/>
          <c:order val="1"/>
          <c:tx>
            <c:strRef>
              <c:f>'Cost Plus'!$A$9</c:f>
              <c:strCache>
                <c:ptCount val="1"/>
                <c:pt idx="0">
                  <c:v>Supplier Margin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'Cost Plus'!$B$7:$G$7</c:f>
              <c:strCache>
                <c:ptCount val="6"/>
                <c:pt idx="0">
                  <c:v>Period 1</c:v>
                </c:pt>
                <c:pt idx="1">
                  <c:v>Period 2</c:v>
                </c:pt>
                <c:pt idx="2">
                  <c:v>Period 3</c:v>
                </c:pt>
                <c:pt idx="3">
                  <c:v>Period 4</c:v>
                </c:pt>
                <c:pt idx="4">
                  <c:v>Period 5</c:v>
                </c:pt>
                <c:pt idx="5">
                  <c:v>Period 6</c:v>
                </c:pt>
              </c:strCache>
            </c:strRef>
          </c:cat>
          <c:val>
            <c:numRef>
              <c:f>'Cost Plus'!$B$9:$G$9</c:f>
              <c:numCache>
                <c:formatCode>"$"#,##0.00</c:formatCode>
                <c:ptCount val="6"/>
                <c:pt idx="0">
                  <c:v>14.699999999999996</c:v>
                </c:pt>
                <c:pt idx="1">
                  <c:v>13.299999999999997</c:v>
                </c:pt>
                <c:pt idx="2">
                  <c:v>16.100000000000001</c:v>
                </c:pt>
                <c:pt idx="3">
                  <c:v>17.5</c:v>
                </c:pt>
                <c:pt idx="4">
                  <c:v>14.699999999999996</c:v>
                </c:pt>
                <c:pt idx="5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D7-4A1D-B628-66164B095983}"/>
            </c:ext>
          </c:extLst>
        </c:ser>
        <c:ser>
          <c:idx val="2"/>
          <c:order val="2"/>
          <c:tx>
            <c:strRef>
              <c:f>'Cost Plus'!$A$10</c:f>
              <c:strCache>
                <c:ptCount val="1"/>
                <c:pt idx="0">
                  <c:v>Distributor Margin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'Cost Plus'!$B$7:$G$7</c:f>
              <c:strCache>
                <c:ptCount val="6"/>
                <c:pt idx="0">
                  <c:v>Period 1</c:v>
                </c:pt>
                <c:pt idx="1">
                  <c:v>Period 2</c:v>
                </c:pt>
                <c:pt idx="2">
                  <c:v>Period 3</c:v>
                </c:pt>
                <c:pt idx="3">
                  <c:v>Period 4</c:v>
                </c:pt>
                <c:pt idx="4">
                  <c:v>Period 5</c:v>
                </c:pt>
                <c:pt idx="5">
                  <c:v>Period 6</c:v>
                </c:pt>
              </c:strCache>
            </c:strRef>
          </c:cat>
          <c:val>
            <c:numRef>
              <c:f>'Cost Plus'!$B$10:$G$10</c:f>
              <c:numCache>
                <c:formatCode>"$"#,##0.00</c:formatCode>
                <c:ptCount val="6"/>
                <c:pt idx="0">
                  <c:v>10.71</c:v>
                </c:pt>
                <c:pt idx="1">
                  <c:v>9.6899999999999977</c:v>
                </c:pt>
                <c:pt idx="2">
                  <c:v>11.730000000000004</c:v>
                </c:pt>
                <c:pt idx="3">
                  <c:v>12.75</c:v>
                </c:pt>
                <c:pt idx="4">
                  <c:v>10.71</c:v>
                </c:pt>
                <c:pt idx="5">
                  <c:v>7.6499999999999986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D7-4A1D-B628-66164B095983}"/>
            </c:ext>
          </c:extLst>
        </c:ser>
        <c:ser>
          <c:idx val="3"/>
          <c:order val="3"/>
          <c:tx>
            <c:strRef>
              <c:f>'Cost Plus'!$A$11</c:f>
              <c:strCache>
                <c:ptCount val="1"/>
                <c:pt idx="0">
                  <c:v>Retailer Margin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'Cost Plus'!$B$7:$G$7</c:f>
              <c:strCache>
                <c:ptCount val="6"/>
                <c:pt idx="0">
                  <c:v>Period 1</c:v>
                </c:pt>
                <c:pt idx="1">
                  <c:v>Period 2</c:v>
                </c:pt>
                <c:pt idx="2">
                  <c:v>Period 3</c:v>
                </c:pt>
                <c:pt idx="3">
                  <c:v>Period 4</c:v>
                </c:pt>
                <c:pt idx="4">
                  <c:v>Period 5</c:v>
                </c:pt>
                <c:pt idx="5">
                  <c:v>Period 6</c:v>
                </c:pt>
              </c:strCache>
            </c:strRef>
          </c:cat>
          <c:val>
            <c:numRef>
              <c:f>'Cost Plus'!$B$11:$G$11</c:f>
              <c:numCache>
                <c:formatCode>"$"#,##0.00</c:formatCode>
                <c:ptCount val="6"/>
                <c:pt idx="0">
                  <c:v>13.923000000000002</c:v>
                </c:pt>
                <c:pt idx="1">
                  <c:v>12.597000000000001</c:v>
                </c:pt>
                <c:pt idx="2">
                  <c:v>15.249000000000002</c:v>
                </c:pt>
                <c:pt idx="3">
                  <c:v>16.575000000000003</c:v>
                </c:pt>
                <c:pt idx="4">
                  <c:v>13.923000000000002</c:v>
                </c:pt>
                <c:pt idx="5">
                  <c:v>9.9450000000000003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D7-4A1D-B628-66164B095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2963471"/>
        <c:axId val="492961807"/>
      </c:barChart>
      <c:catAx>
        <c:axId val="49296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61807"/>
        <c:crosses val="autoZero"/>
        <c:auto val="1"/>
        <c:lblAlgn val="ctr"/>
        <c:lblOffset val="100"/>
        <c:noMultiLvlLbl val="0"/>
      </c:catAx>
      <c:valAx>
        <c:axId val="49296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63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09248926665618"/>
          <c:y val="0.35638571668607655"/>
          <c:w val="0.22431148424327754"/>
          <c:h val="0.49941399709142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/>
              <a:t>Consumer Price Breakdown Under Value-Based Pricing Strategy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'Alt Value-Based'!$A$8</c:f>
              <c:strCache>
                <c:ptCount val="1"/>
                <c:pt idx="0">
                  <c:v>Input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 Value-Based'!$B$7:$G$7</c:f>
              <c:strCache>
                <c:ptCount val="6"/>
                <c:pt idx="0">
                  <c:v>Period 1</c:v>
                </c:pt>
                <c:pt idx="1">
                  <c:v>Period 2</c:v>
                </c:pt>
                <c:pt idx="2">
                  <c:v>Period 3</c:v>
                </c:pt>
                <c:pt idx="3">
                  <c:v>Period 4</c:v>
                </c:pt>
                <c:pt idx="4">
                  <c:v>Period 5</c:v>
                </c:pt>
                <c:pt idx="5">
                  <c:v>Period 6</c:v>
                </c:pt>
              </c:strCache>
            </c:strRef>
          </c:cat>
          <c:val>
            <c:numRef>
              <c:f>'Alt Value-Based'!$B$8:$G$8</c:f>
              <c:numCache>
                <c:formatCode>"$"#,##0.00</c:formatCode>
                <c:ptCount val="6"/>
                <c:pt idx="0">
                  <c:v>21</c:v>
                </c:pt>
                <c:pt idx="1">
                  <c:v>19</c:v>
                </c:pt>
                <c:pt idx="2">
                  <c:v>23</c:v>
                </c:pt>
                <c:pt idx="3">
                  <c:v>25</c:v>
                </c:pt>
                <c:pt idx="4">
                  <c:v>21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9-47FF-B3A7-194441C81A16}"/>
            </c:ext>
          </c:extLst>
        </c:ser>
        <c:ser>
          <c:idx val="1"/>
          <c:order val="1"/>
          <c:tx>
            <c:strRef>
              <c:f>'Alt Value-Based'!$A$9</c:f>
              <c:strCache>
                <c:ptCount val="1"/>
                <c:pt idx="0">
                  <c:v>Supplier Margin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 Value-Based'!$B$7:$G$7</c:f>
              <c:strCache>
                <c:ptCount val="6"/>
                <c:pt idx="0">
                  <c:v>Period 1</c:v>
                </c:pt>
                <c:pt idx="1">
                  <c:v>Period 2</c:v>
                </c:pt>
                <c:pt idx="2">
                  <c:v>Period 3</c:v>
                </c:pt>
                <c:pt idx="3">
                  <c:v>Period 4</c:v>
                </c:pt>
                <c:pt idx="4">
                  <c:v>Period 5</c:v>
                </c:pt>
                <c:pt idx="5">
                  <c:v>Period 6</c:v>
                </c:pt>
              </c:strCache>
            </c:strRef>
          </c:cat>
          <c:val>
            <c:numRef>
              <c:f>'Alt Value-Based'!$B$9:$G$9</c:f>
              <c:numCache>
                <c:formatCode>"$"#,##0.00</c:formatCode>
                <c:ptCount val="6"/>
                <c:pt idx="0">
                  <c:v>14.699999999999996</c:v>
                </c:pt>
                <c:pt idx="1">
                  <c:v>16.699999999999996</c:v>
                </c:pt>
                <c:pt idx="2">
                  <c:v>12.699999999999996</c:v>
                </c:pt>
                <c:pt idx="3">
                  <c:v>10.699999999999996</c:v>
                </c:pt>
                <c:pt idx="4">
                  <c:v>14.699999999999996</c:v>
                </c:pt>
                <c:pt idx="5">
                  <c:v>20.699999999999996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79-47FF-B3A7-194441C81A16}"/>
            </c:ext>
          </c:extLst>
        </c:ser>
        <c:ser>
          <c:idx val="2"/>
          <c:order val="2"/>
          <c:tx>
            <c:strRef>
              <c:f>'Alt Value-Based'!$A$10</c:f>
              <c:strCache>
                <c:ptCount val="1"/>
                <c:pt idx="0">
                  <c:v>Distributor Margin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 Value-Based'!$B$7:$G$7</c:f>
              <c:strCache>
                <c:ptCount val="6"/>
                <c:pt idx="0">
                  <c:v>Period 1</c:v>
                </c:pt>
                <c:pt idx="1">
                  <c:v>Period 2</c:v>
                </c:pt>
                <c:pt idx="2">
                  <c:v>Period 3</c:v>
                </c:pt>
                <c:pt idx="3">
                  <c:v>Period 4</c:v>
                </c:pt>
                <c:pt idx="4">
                  <c:v>Period 5</c:v>
                </c:pt>
                <c:pt idx="5">
                  <c:v>Period 6</c:v>
                </c:pt>
              </c:strCache>
            </c:strRef>
          </c:cat>
          <c:val>
            <c:numRef>
              <c:f>'Alt Value-Based'!$B$10:$G$10</c:f>
              <c:numCache>
                <c:formatCode>"$"#,##0.00</c:formatCode>
                <c:ptCount val="6"/>
                <c:pt idx="0">
                  <c:v>10.71</c:v>
                </c:pt>
                <c:pt idx="1">
                  <c:v>10.71</c:v>
                </c:pt>
                <c:pt idx="2">
                  <c:v>10.71</c:v>
                </c:pt>
                <c:pt idx="3">
                  <c:v>10.71</c:v>
                </c:pt>
                <c:pt idx="4">
                  <c:v>10.71</c:v>
                </c:pt>
                <c:pt idx="5">
                  <c:v>10.71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79-47FF-B3A7-194441C81A16}"/>
            </c:ext>
          </c:extLst>
        </c:ser>
        <c:ser>
          <c:idx val="3"/>
          <c:order val="3"/>
          <c:tx>
            <c:strRef>
              <c:f>'Alt Value-Based'!$A$11</c:f>
              <c:strCache>
                <c:ptCount val="1"/>
                <c:pt idx="0">
                  <c:v>Retailer Margin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 Value-Based'!$B$7:$G$7</c:f>
              <c:strCache>
                <c:ptCount val="6"/>
                <c:pt idx="0">
                  <c:v>Period 1</c:v>
                </c:pt>
                <c:pt idx="1">
                  <c:v>Period 2</c:v>
                </c:pt>
                <c:pt idx="2">
                  <c:v>Period 3</c:v>
                </c:pt>
                <c:pt idx="3">
                  <c:v>Period 4</c:v>
                </c:pt>
                <c:pt idx="4">
                  <c:v>Period 5</c:v>
                </c:pt>
                <c:pt idx="5">
                  <c:v>Period 6</c:v>
                </c:pt>
              </c:strCache>
            </c:strRef>
          </c:cat>
          <c:val>
            <c:numRef>
              <c:f>'Alt Value-Based'!$B$11:$G$11</c:f>
              <c:numCache>
                <c:formatCode>"$"#,##0.00</c:formatCode>
                <c:ptCount val="6"/>
                <c:pt idx="0">
                  <c:v>13.923000000000002</c:v>
                </c:pt>
                <c:pt idx="1">
                  <c:v>13.923000000000002</c:v>
                </c:pt>
                <c:pt idx="2">
                  <c:v>13.923000000000002</c:v>
                </c:pt>
                <c:pt idx="3">
                  <c:v>13.923000000000002</c:v>
                </c:pt>
                <c:pt idx="4">
                  <c:v>13.923000000000002</c:v>
                </c:pt>
                <c:pt idx="5">
                  <c:v>13.923000000000002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79-47FF-B3A7-194441C8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2963471"/>
        <c:axId val="492961807"/>
      </c:barChart>
      <c:catAx>
        <c:axId val="49296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61807"/>
        <c:crosses val="autoZero"/>
        <c:auto val="1"/>
        <c:lblAlgn val="ctr"/>
        <c:lblOffset val="100"/>
        <c:noMultiLvlLbl val="0"/>
      </c:catAx>
      <c:valAx>
        <c:axId val="49296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63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09248926665618"/>
          <c:y val="0.35638571668607655"/>
          <c:w val="0.22431148424327754"/>
          <c:h val="0.49941399709142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361949</xdr:colOff>
      <xdr:row>1</xdr:row>
      <xdr:rowOff>28574</xdr:rowOff>
    </xdr:from>
    <xdr:to>
      <xdr:col>20</xdr:col>
      <xdr:colOff>238124</xdr:colOff>
      <xdr:row>23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1A8727-0EFF-31B4-14B4-8001595C8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180974</xdr:colOff>
      <xdr:row>1</xdr:row>
      <xdr:rowOff>38099</xdr:rowOff>
    </xdr:from>
    <xdr:to>
      <xdr:col>19</xdr:col>
      <xdr:colOff>57149</xdr:colOff>
      <xdr:row>23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768761-EF42-4B23-B862-B845B8AC0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AEB5-2E47-48E3-AABC-E82025E473E5}">
  <dimension ref="A1:K22"/>
  <sheetViews>
    <sheetView tabSelected="1" workbookViewId="0">
      <selection activeCell="C22" sqref="C22"/>
    </sheetView>
  </sheetViews>
  <sheetFormatPr defaultRowHeight="15" x14ac:dyDescent="0.25"/>
  <cols>
    <col min="1" max="1" width="17.42578125" bestFit="1" customWidth="1"/>
    <col min="6" max="6" width="10" bestFit="1" customWidth="1"/>
  </cols>
  <sheetData>
    <row r="1" spans="1:11" x14ac:dyDescent="0.25">
      <c r="B1" s="4" t="s">
        <v>7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4"/>
      <c r="I1" s="4"/>
    </row>
    <row r="2" spans="1:11" x14ac:dyDescent="0.25">
      <c r="A2" t="s">
        <v>3</v>
      </c>
      <c r="B2" s="3">
        <v>21</v>
      </c>
      <c r="C2" s="3">
        <f>B2-2</f>
        <v>19</v>
      </c>
      <c r="D2" s="3">
        <f>B2+2</f>
        <v>23</v>
      </c>
      <c r="E2" s="3">
        <v>25</v>
      </c>
      <c r="F2" s="3">
        <f>B2</f>
        <v>21</v>
      </c>
      <c r="G2" s="3">
        <v>15</v>
      </c>
      <c r="H2" s="3"/>
      <c r="I2" s="3"/>
      <c r="J2" s="2"/>
    </row>
    <row r="3" spans="1:11" x14ac:dyDescent="0.25">
      <c r="A3" t="s">
        <v>0</v>
      </c>
      <c r="B3" s="3">
        <f>B2*1.7</f>
        <v>35.699999999999996</v>
      </c>
      <c r="C3" s="3">
        <f t="shared" ref="C3:G3" si="0">C2*1.7</f>
        <v>32.299999999999997</v>
      </c>
      <c r="D3" s="3">
        <f t="shared" si="0"/>
        <v>39.1</v>
      </c>
      <c r="E3" s="3">
        <f t="shared" si="0"/>
        <v>42.5</v>
      </c>
      <c r="F3" s="3">
        <f t="shared" si="0"/>
        <v>35.699999999999996</v>
      </c>
      <c r="G3" s="3">
        <f t="shared" si="0"/>
        <v>25.5</v>
      </c>
      <c r="H3" s="3"/>
      <c r="I3" s="3"/>
    </row>
    <row r="4" spans="1:11" x14ac:dyDescent="0.25">
      <c r="A4" t="s">
        <v>2</v>
      </c>
      <c r="B4" s="3">
        <f>B3*1.3</f>
        <v>46.41</v>
      </c>
      <c r="C4" s="3">
        <f t="shared" ref="C4:G5" si="1">C3*1.3</f>
        <v>41.989999999999995</v>
      </c>
      <c r="D4" s="3">
        <f t="shared" si="1"/>
        <v>50.830000000000005</v>
      </c>
      <c r="E4" s="3">
        <f t="shared" si="1"/>
        <v>55.25</v>
      </c>
      <c r="F4" s="3">
        <f t="shared" si="1"/>
        <v>46.41</v>
      </c>
      <c r="G4" s="3">
        <f t="shared" si="1"/>
        <v>33.15</v>
      </c>
      <c r="H4" s="3"/>
      <c r="I4" s="3"/>
    </row>
    <row r="5" spans="1:11" x14ac:dyDescent="0.25">
      <c r="A5" t="s">
        <v>1</v>
      </c>
      <c r="B5" s="3">
        <f>B4*1.3</f>
        <v>60.332999999999998</v>
      </c>
      <c r="C5" s="3">
        <f t="shared" si="1"/>
        <v>54.586999999999996</v>
      </c>
      <c r="D5" s="3">
        <f t="shared" si="1"/>
        <v>66.079000000000008</v>
      </c>
      <c r="E5" s="3">
        <f t="shared" si="1"/>
        <v>71.825000000000003</v>
      </c>
      <c r="F5" s="3">
        <f t="shared" si="1"/>
        <v>60.332999999999998</v>
      </c>
      <c r="G5" s="3">
        <f t="shared" si="1"/>
        <v>43.094999999999999</v>
      </c>
      <c r="H5" s="3"/>
      <c r="I5" s="3"/>
      <c r="J5" s="2"/>
    </row>
    <row r="7" spans="1:11" x14ac:dyDescent="0.25"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/>
      <c r="I7" s="4"/>
    </row>
    <row r="8" spans="1:11" x14ac:dyDescent="0.25">
      <c r="A8" t="s">
        <v>3</v>
      </c>
      <c r="B8" s="3">
        <f>B2</f>
        <v>21</v>
      </c>
      <c r="C8" s="3">
        <f t="shared" ref="C8:G8" si="2">C2</f>
        <v>19</v>
      </c>
      <c r="D8" s="3">
        <f t="shared" si="2"/>
        <v>23</v>
      </c>
      <c r="E8" s="3">
        <f t="shared" si="2"/>
        <v>25</v>
      </c>
      <c r="F8" s="3">
        <f t="shared" si="2"/>
        <v>21</v>
      </c>
      <c r="G8" s="3">
        <f t="shared" si="2"/>
        <v>15</v>
      </c>
      <c r="H8" s="3"/>
      <c r="I8" s="3"/>
    </row>
    <row r="9" spans="1:11" x14ac:dyDescent="0.25">
      <c r="A9" t="s">
        <v>4</v>
      </c>
      <c r="B9" s="3">
        <f>B3-B2</f>
        <v>14.699999999999996</v>
      </c>
      <c r="C9" s="3">
        <f t="shared" ref="C9:G9" si="3">C3-C2</f>
        <v>13.299999999999997</v>
      </c>
      <c r="D9" s="3">
        <f t="shared" si="3"/>
        <v>16.100000000000001</v>
      </c>
      <c r="E9" s="3">
        <f t="shared" si="3"/>
        <v>17.5</v>
      </c>
      <c r="F9" s="3">
        <f t="shared" si="3"/>
        <v>14.699999999999996</v>
      </c>
      <c r="G9" s="3">
        <f t="shared" si="3"/>
        <v>10.5</v>
      </c>
      <c r="H9" s="3"/>
      <c r="I9" s="3"/>
    </row>
    <row r="10" spans="1:11" x14ac:dyDescent="0.25">
      <c r="A10" t="s">
        <v>6</v>
      </c>
      <c r="B10" s="3">
        <f>B4-B3</f>
        <v>10.71</v>
      </c>
      <c r="C10" s="3">
        <f t="shared" ref="C10:G11" si="4">C4-C3</f>
        <v>9.6899999999999977</v>
      </c>
      <c r="D10" s="3">
        <f t="shared" si="4"/>
        <v>11.730000000000004</v>
      </c>
      <c r="E10" s="3">
        <f t="shared" si="4"/>
        <v>12.75</v>
      </c>
      <c r="F10" s="3">
        <f t="shared" si="4"/>
        <v>10.71</v>
      </c>
      <c r="G10" s="3">
        <f t="shared" si="4"/>
        <v>7.6499999999999986</v>
      </c>
      <c r="H10" s="3"/>
      <c r="I10" s="3"/>
    </row>
    <row r="11" spans="1:11" x14ac:dyDescent="0.25">
      <c r="A11" t="s">
        <v>5</v>
      </c>
      <c r="B11" s="3">
        <f>B5-B4</f>
        <v>13.923000000000002</v>
      </c>
      <c r="C11" s="3">
        <f t="shared" si="4"/>
        <v>12.597000000000001</v>
      </c>
      <c r="D11" s="3">
        <f t="shared" si="4"/>
        <v>15.249000000000002</v>
      </c>
      <c r="E11" s="3">
        <f t="shared" si="4"/>
        <v>16.575000000000003</v>
      </c>
      <c r="F11" s="3">
        <f t="shared" si="4"/>
        <v>13.923000000000002</v>
      </c>
      <c r="G11" s="3">
        <f t="shared" si="4"/>
        <v>9.9450000000000003</v>
      </c>
      <c r="H11" t="s">
        <v>14</v>
      </c>
    </row>
    <row r="12" spans="1:11" x14ac:dyDescent="0.25">
      <c r="A12" t="s">
        <v>13</v>
      </c>
      <c r="B12" s="4">
        <v>100</v>
      </c>
      <c r="C12" s="7">
        <f>IF($B12*(1+($H12*(C5/$B5-1)))&lt;0,0,$B12*(1+($H12*(C5/$B5-1))))</f>
        <v>128.57142857142856</v>
      </c>
      <c r="D12" s="7">
        <f>IF($B12*(1+($H12*(D5/$B5-1)))&lt;0,0,$B12*(1+($H12*(D5/$B5-1))))</f>
        <v>71.428571428571402</v>
      </c>
      <c r="E12" s="7">
        <f>IF($B12*(1+($H12*(E5/$B5-1)))&lt;0,0,$B12*(1+($H12*(E5/$B5-1))))</f>
        <v>42.857142857142861</v>
      </c>
      <c r="F12" s="7">
        <f>IF($B12*(1+($H12*(F5/$B5-1)))&lt;0,0,$B12*(1+($H12*(F5/$B5-1))))</f>
        <v>100</v>
      </c>
      <c r="G12" s="7">
        <f>IF($B12*(1+($H12*(G5/$B5-1)))&lt;0,0,$B12*(1+($H12*(G5/$B5-1))))</f>
        <v>185.71428571428572</v>
      </c>
      <c r="H12">
        <v>-3</v>
      </c>
      <c r="K12" s="6"/>
    </row>
    <row r="14" spans="1:11" x14ac:dyDescent="0.25">
      <c r="B14" s="4"/>
      <c r="C14" s="4"/>
      <c r="D14" s="4"/>
      <c r="E14" s="4"/>
      <c r="F14" s="4"/>
      <c r="G14" s="4"/>
      <c r="H14" s="4"/>
      <c r="I14" s="4"/>
    </row>
    <row r="15" spans="1:11" x14ac:dyDescent="0.25">
      <c r="B15" s="5"/>
      <c r="C15" s="5"/>
      <c r="D15" s="5"/>
      <c r="E15" s="5"/>
      <c r="F15" s="5"/>
      <c r="G15" s="5"/>
      <c r="H15" s="5"/>
      <c r="I15" s="5"/>
    </row>
    <row r="16" spans="1:11" x14ac:dyDescent="0.25">
      <c r="B16" s="5"/>
      <c r="C16" s="5"/>
      <c r="D16" s="5"/>
      <c r="E16" s="5"/>
      <c r="F16" s="5"/>
      <c r="G16" s="5"/>
      <c r="H16" s="5"/>
      <c r="I16" s="5"/>
    </row>
    <row r="17" spans="2:9" x14ac:dyDescent="0.25">
      <c r="B17" s="5"/>
      <c r="C17" s="5"/>
      <c r="D17" s="5"/>
      <c r="E17" s="5"/>
      <c r="F17" s="5"/>
      <c r="G17" s="5"/>
      <c r="H17" s="5"/>
      <c r="I17" s="5"/>
    </row>
    <row r="18" spans="2:9" x14ac:dyDescent="0.25">
      <c r="B18" s="5"/>
      <c r="C18" s="5"/>
      <c r="D18" s="5"/>
      <c r="E18" s="5"/>
      <c r="F18" s="5"/>
      <c r="G18" s="5"/>
      <c r="H18" s="5"/>
      <c r="I18" s="5"/>
    </row>
    <row r="20" spans="2:9" x14ac:dyDescent="0.25">
      <c r="B20" s="1"/>
      <c r="C20" s="1"/>
      <c r="D20" s="1"/>
      <c r="E20" s="1"/>
      <c r="F20" s="1"/>
      <c r="G20" s="1"/>
      <c r="H20" s="1"/>
      <c r="I20" s="1"/>
    </row>
    <row r="22" spans="2:9" x14ac:dyDescent="0.25">
      <c r="H22" s="1"/>
      <c r="I22" s="1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D92B-22D9-4867-BC0C-DD5D14BE8703}">
  <dimension ref="A1:I20"/>
  <sheetViews>
    <sheetView workbookViewId="0"/>
  </sheetViews>
  <sheetFormatPr defaultRowHeight="15" x14ac:dyDescent="0.25"/>
  <cols>
    <col min="1" max="1" width="17.42578125" bestFit="1" customWidth="1"/>
    <col min="2" max="2" width="10.140625" bestFit="1" customWidth="1"/>
    <col min="6" max="6" width="10" bestFit="1" customWidth="1"/>
  </cols>
  <sheetData>
    <row r="1" spans="1:9" x14ac:dyDescent="0.25">
      <c r="B1" s="4" t="s">
        <v>7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4"/>
      <c r="I1" s="4"/>
    </row>
    <row r="2" spans="1:9" x14ac:dyDescent="0.25">
      <c r="A2" t="s">
        <v>3</v>
      </c>
      <c r="B2" s="3">
        <v>21</v>
      </c>
      <c r="C2" s="3">
        <v>19</v>
      </c>
      <c r="D2" s="3">
        <v>23</v>
      </c>
      <c r="E2" s="3">
        <v>25</v>
      </c>
      <c r="F2" s="3">
        <v>21</v>
      </c>
      <c r="G2" s="3">
        <v>15</v>
      </c>
      <c r="H2" s="3"/>
      <c r="I2" s="3"/>
    </row>
    <row r="3" spans="1:9" x14ac:dyDescent="0.25">
      <c r="A3" t="s">
        <v>0</v>
      </c>
      <c r="B3" s="3">
        <f>B4/1.3</f>
        <v>35.699999999999996</v>
      </c>
      <c r="C3" s="3">
        <f t="shared" ref="C3:G4" si="0">C4/1.3</f>
        <v>35.699999999999996</v>
      </c>
      <c r="D3" s="3">
        <f t="shared" si="0"/>
        <v>35.699999999999996</v>
      </c>
      <c r="E3" s="3">
        <f t="shared" si="0"/>
        <v>35.699999999999996</v>
      </c>
      <c r="F3" s="3">
        <f t="shared" si="0"/>
        <v>35.699999999999996</v>
      </c>
      <c r="G3" s="3">
        <f t="shared" si="0"/>
        <v>35.699999999999996</v>
      </c>
      <c r="H3" s="3"/>
      <c r="I3" s="3"/>
    </row>
    <row r="4" spans="1:9" x14ac:dyDescent="0.25">
      <c r="A4" t="s">
        <v>2</v>
      </c>
      <c r="B4" s="3">
        <f>B5/1.3</f>
        <v>46.41</v>
      </c>
      <c r="C4" s="3">
        <f t="shared" si="0"/>
        <v>46.41</v>
      </c>
      <c r="D4" s="3">
        <f t="shared" si="0"/>
        <v>46.41</v>
      </c>
      <c r="E4" s="3">
        <f t="shared" si="0"/>
        <v>46.41</v>
      </c>
      <c r="F4" s="3">
        <f t="shared" si="0"/>
        <v>46.41</v>
      </c>
      <c r="G4" s="3">
        <f t="shared" si="0"/>
        <v>46.41</v>
      </c>
      <c r="H4" s="3"/>
      <c r="I4" s="3"/>
    </row>
    <row r="5" spans="1:9" x14ac:dyDescent="0.25">
      <c r="A5" t="s">
        <v>1</v>
      </c>
      <c r="B5" s="3">
        <v>60.332999999999998</v>
      </c>
      <c r="C5" s="3">
        <v>60.332999999999998</v>
      </c>
      <c r="D5" s="3">
        <v>60.332999999999998</v>
      </c>
      <c r="E5" s="3">
        <v>60.332999999999998</v>
      </c>
      <c r="F5" s="3">
        <v>60.332999999999998</v>
      </c>
      <c r="G5" s="3">
        <v>60.332999999999998</v>
      </c>
      <c r="H5" s="3"/>
      <c r="I5" s="3"/>
    </row>
    <row r="7" spans="1:9" x14ac:dyDescent="0.25"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/>
      <c r="I7" s="4"/>
    </row>
    <row r="8" spans="1:9" x14ac:dyDescent="0.25">
      <c r="A8" t="s">
        <v>3</v>
      </c>
      <c r="B8" s="3">
        <f>B2</f>
        <v>21</v>
      </c>
      <c r="C8" s="3">
        <f t="shared" ref="C8:G8" si="1">C2</f>
        <v>19</v>
      </c>
      <c r="D8" s="3">
        <f t="shared" si="1"/>
        <v>23</v>
      </c>
      <c r="E8" s="3">
        <f t="shared" si="1"/>
        <v>25</v>
      </c>
      <c r="F8" s="3">
        <f t="shared" si="1"/>
        <v>21</v>
      </c>
      <c r="G8" s="3">
        <f t="shared" si="1"/>
        <v>15</v>
      </c>
      <c r="H8" s="3"/>
      <c r="I8" s="3"/>
    </row>
    <row r="9" spans="1:9" x14ac:dyDescent="0.25">
      <c r="A9" t="s">
        <v>4</v>
      </c>
      <c r="B9" s="3">
        <f>B3-B2</f>
        <v>14.699999999999996</v>
      </c>
      <c r="C9" s="3">
        <f t="shared" ref="C9:G11" si="2">C3-C2</f>
        <v>16.699999999999996</v>
      </c>
      <c r="D9" s="3">
        <f t="shared" si="2"/>
        <v>12.699999999999996</v>
      </c>
      <c r="E9" s="3">
        <f t="shared" si="2"/>
        <v>10.699999999999996</v>
      </c>
      <c r="F9" s="3">
        <f t="shared" si="2"/>
        <v>14.699999999999996</v>
      </c>
      <c r="G9" s="3">
        <f t="shared" si="2"/>
        <v>20.699999999999996</v>
      </c>
      <c r="H9" s="3"/>
      <c r="I9" s="3"/>
    </row>
    <row r="10" spans="1:9" x14ac:dyDescent="0.25">
      <c r="A10" t="s">
        <v>6</v>
      </c>
      <c r="B10" s="3">
        <f>B4-B3</f>
        <v>10.71</v>
      </c>
      <c r="C10" s="3">
        <f t="shared" si="2"/>
        <v>10.71</v>
      </c>
      <c r="D10" s="3">
        <f t="shared" si="2"/>
        <v>10.71</v>
      </c>
      <c r="E10" s="3">
        <f t="shared" si="2"/>
        <v>10.71</v>
      </c>
      <c r="F10" s="3">
        <f t="shared" si="2"/>
        <v>10.71</v>
      </c>
      <c r="G10" s="3">
        <f t="shared" si="2"/>
        <v>10.71</v>
      </c>
      <c r="H10" s="3"/>
      <c r="I10" s="3"/>
    </row>
    <row r="11" spans="1:9" x14ac:dyDescent="0.25">
      <c r="A11" t="s">
        <v>5</v>
      </c>
      <c r="B11" s="3">
        <f>B5-B4</f>
        <v>13.923000000000002</v>
      </c>
      <c r="C11" s="3">
        <f t="shared" si="2"/>
        <v>13.923000000000002</v>
      </c>
      <c r="D11" s="3">
        <f t="shared" si="2"/>
        <v>13.923000000000002</v>
      </c>
      <c r="E11" s="3">
        <f t="shared" si="2"/>
        <v>13.923000000000002</v>
      </c>
      <c r="F11" s="3">
        <f t="shared" si="2"/>
        <v>13.923000000000002</v>
      </c>
      <c r="G11" s="3">
        <f t="shared" si="2"/>
        <v>13.923000000000002</v>
      </c>
      <c r="H11" s="3"/>
      <c r="I11" s="3"/>
    </row>
    <row r="12" spans="1:9" x14ac:dyDescent="0.25">
      <c r="A12" t="s">
        <v>13</v>
      </c>
      <c r="B12" s="4">
        <v>100</v>
      </c>
      <c r="C12" s="7">
        <f>B12</f>
        <v>100</v>
      </c>
      <c r="D12" s="7">
        <f t="shared" ref="D12:G12" si="3">C12</f>
        <v>100</v>
      </c>
      <c r="E12" s="7">
        <f t="shared" si="3"/>
        <v>100</v>
      </c>
      <c r="F12" s="7">
        <f t="shared" si="3"/>
        <v>100</v>
      </c>
      <c r="G12" s="7">
        <f t="shared" si="3"/>
        <v>100</v>
      </c>
      <c r="H12" s="7"/>
      <c r="I12" s="7"/>
    </row>
    <row r="14" spans="1:9" x14ac:dyDescent="0.25">
      <c r="B14" s="4"/>
      <c r="C14" s="4"/>
      <c r="D14" s="4"/>
      <c r="E14" s="4"/>
      <c r="F14" s="4"/>
      <c r="G14" s="4"/>
      <c r="H14" s="4"/>
      <c r="I14" s="4"/>
    </row>
    <row r="15" spans="1:9" x14ac:dyDescent="0.25">
      <c r="B15" s="5"/>
      <c r="C15" s="5"/>
      <c r="D15" s="5"/>
      <c r="E15" s="5"/>
      <c r="F15" s="5"/>
      <c r="G15" s="5"/>
      <c r="H15" s="5"/>
      <c r="I15" s="5"/>
    </row>
    <row r="16" spans="1:9" x14ac:dyDescent="0.25">
      <c r="B16" s="5"/>
      <c r="C16" s="5"/>
      <c r="D16" s="5"/>
      <c r="E16" s="5"/>
      <c r="F16" s="5"/>
      <c r="G16" s="5"/>
      <c r="H16" s="5"/>
      <c r="I16" s="5"/>
    </row>
    <row r="17" spans="2:9" x14ac:dyDescent="0.25">
      <c r="B17" s="5"/>
      <c r="C17" s="5"/>
      <c r="D17" s="5"/>
      <c r="E17" s="5"/>
      <c r="F17" s="5"/>
      <c r="G17" s="5"/>
      <c r="H17" s="5"/>
      <c r="I17" s="5"/>
    </row>
    <row r="18" spans="2:9" x14ac:dyDescent="0.25">
      <c r="B18" s="5"/>
      <c r="C18" s="5"/>
      <c r="D18" s="5"/>
      <c r="E18" s="5"/>
      <c r="F18" s="5"/>
      <c r="G18" s="5"/>
      <c r="H18" s="5"/>
      <c r="I18" s="5"/>
    </row>
    <row r="20" spans="2:9" x14ac:dyDescent="0.25">
      <c r="B20" s="2"/>
      <c r="C20" s="2"/>
      <c r="D20" s="2"/>
      <c r="E20" s="2"/>
      <c r="F20" s="2"/>
      <c r="G20" s="2"/>
      <c r="H20" s="5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Plus</vt:lpstr>
      <vt:lpstr>Alt Value-Based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Uhrich</dc:creator>
  <cp:lastModifiedBy>Michael Uhrich</cp:lastModifiedBy>
  <dcterms:created xsi:type="dcterms:W3CDTF">2023-10-13T18:53:03Z</dcterms:created>
  <dcterms:modified xsi:type="dcterms:W3CDTF">2023-10-13T21:26:25Z</dcterms:modified>
</cp:coreProperties>
</file>